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01"/>
  <workbookPr defaultThemeVersion="166925"/>
  <mc:AlternateContent xmlns:mc="http://schemas.openxmlformats.org/markup-compatibility/2006">
    <mc:Choice Requires="x15">
      <x15ac:absPath xmlns:x15ac="http://schemas.microsoft.com/office/spreadsheetml/2010/11/ac" url="T:\Projets\CANOPE ET CNED - Réaménagement\ARCHITECTURE\PCG\DCE\RENDU - VALIDATION\RENDU DCE 02-10-25\CDPGF\"/>
    </mc:Choice>
  </mc:AlternateContent>
  <xr:revisionPtr revIDLastSave="74" documentId="13_ncr:1_{D55B7DF0-FE6A-4685-B6E6-D27FD95C2A71}" xr6:coauthVersionLast="47" xr6:coauthVersionMax="47" xr10:uidLastSave="{A8297C3C-0B6E-4CC0-8F2F-4949920D3D55}"/>
  <bookViews>
    <workbookView xWindow="-120" yWindow="-120" windowWidth="29040" windowHeight="15840" firstSheet="1" activeTab="1" xr2:uid="{00000000-000D-0000-FFFF-FFFF00000000}"/>
  </bookViews>
  <sheets>
    <sheet name="Lot N°08 Page de garde" sheetId="1" r:id="rId1"/>
    <sheet name="Lot N°08 REVETEMENTS SOLS SOUP" sheetId="2" r:id="rId2"/>
  </sheets>
  <definedNames>
    <definedName name="_xlnm.Print_Titles" localSheetId="1">'Lot N°08 REVETEMENTS SOLS SOUP'!$1:$1</definedName>
    <definedName name="_xlnm.Print_Area" localSheetId="1">'Lot N°08 REVETEMENTS SOLS SOUP'!$A$1:$I$34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2" l="1"/>
  <c r="I15" i="2"/>
  <c r="I10" i="2"/>
  <c r="E24" i="2"/>
  <c r="I6" i="2"/>
  <c r="I9" i="2"/>
  <c r="I13" i="2"/>
  <c r="I16" i="2"/>
  <c r="I17" i="2"/>
  <c r="I18" i="2"/>
  <c r="I19" i="2"/>
  <c r="I20" i="2"/>
  <c r="I22" i="2"/>
  <c r="I5" i="2"/>
  <c r="B25" i="2"/>
  <c r="E26" i="2" l="1"/>
  <c r="E25" i="2"/>
  <c r="E32" i="2"/>
  <c r="E30" i="2"/>
  <c r="E28" i="2"/>
  <c r="E29" i="2" l="1"/>
  <c r="E34" i="2"/>
  <c r="E33" i="2" s="1"/>
</calcChain>
</file>

<file path=xl/sharedStrings.xml><?xml version="1.0" encoding="utf-8"?>
<sst xmlns="http://schemas.openxmlformats.org/spreadsheetml/2006/main" count="103" uniqueCount="77">
  <si>
    <t>U</t>
  </si>
  <si>
    <t>Quantité</t>
  </si>
  <si>
    <t>Quantité entreprise</t>
  </si>
  <si>
    <t>Prix en €</t>
  </si>
  <si>
    <t>Total en €</t>
  </si>
  <si>
    <t>REVETEMENTS SOLS SOUPLES</t>
  </si>
  <si>
    <t>CH2</t>
  </si>
  <si>
    <t>SSOU</t>
  </si>
  <si>
    <t>08.2</t>
  </si>
  <si>
    <t>PREPARATIONS DES SUPPORTS</t>
  </si>
  <si>
    <t>CH3</t>
  </si>
  <si>
    <t xml:space="preserve">08.2.1 </t>
  </si>
  <si>
    <t>Ragréage sur support existant déposé</t>
  </si>
  <si>
    <t xml:space="preserve">m²   </t>
  </si>
  <si>
    <t>ART</t>
  </si>
  <si>
    <t>000-C391</t>
  </si>
  <si>
    <t xml:space="preserve">08.2.2 </t>
  </si>
  <si>
    <t>Ragréage partiel sur support existant</t>
  </si>
  <si>
    <t>000-H855</t>
  </si>
  <si>
    <t>08.3</t>
  </si>
  <si>
    <t>REVETEMENTS DE SOLS</t>
  </si>
  <si>
    <t>08.3.1</t>
  </si>
  <si>
    <t>REVETEMENTS SOLS PVC</t>
  </si>
  <si>
    <t>CH4</t>
  </si>
  <si>
    <t xml:space="preserve">08.3.1.1 </t>
  </si>
  <si>
    <t>Sols PVC en lames</t>
  </si>
  <si>
    <t>000-G281</t>
  </si>
  <si>
    <t xml:space="preserve">08.3.1.2 </t>
  </si>
  <si>
    <t>Sols PVC en dalles</t>
  </si>
  <si>
    <t>000-H821</t>
  </si>
  <si>
    <t>08.3.2</t>
  </si>
  <si>
    <t>REVETEMENTS DE SOLS TEXTILES</t>
  </si>
  <si>
    <t xml:space="preserve">08.3.2.1 </t>
  </si>
  <si>
    <t>Revêtements dalles moquettes</t>
  </si>
  <si>
    <t>000-G283</t>
  </si>
  <si>
    <t xml:space="preserve">08.3.2.2 </t>
  </si>
  <si>
    <t>Revêtement textile floqué</t>
  </si>
  <si>
    <t>000-G284</t>
  </si>
  <si>
    <t>08.4</t>
  </si>
  <si>
    <t>OUVRAGES DIVERS</t>
  </si>
  <si>
    <t xml:space="preserve">08.4.1 </t>
  </si>
  <si>
    <t>Barre de seuil aluminium</t>
  </si>
  <si>
    <t xml:space="preserve">ml   </t>
  </si>
  <si>
    <t>000-C399</t>
  </si>
  <si>
    <t xml:space="preserve">08.4.2 </t>
  </si>
  <si>
    <t>Couvre-joint de dilatation en aluminium</t>
  </si>
  <si>
    <t>000-C405</t>
  </si>
  <si>
    <t xml:space="preserve">08.4.3 </t>
  </si>
  <si>
    <t>Clous podotactiles</t>
  </si>
  <si>
    <t xml:space="preserve">Ens  </t>
  </si>
  <si>
    <t>000-H853</t>
  </si>
  <si>
    <t xml:space="preserve">08.4.4 </t>
  </si>
  <si>
    <t>Bande d'éveil de vigilance</t>
  </si>
  <si>
    <t xml:space="preserve">U    </t>
  </si>
  <si>
    <t>000-G237</t>
  </si>
  <si>
    <t xml:space="preserve">08.4.5 </t>
  </si>
  <si>
    <t>1 ère et dernière contre marche contrastée</t>
  </si>
  <si>
    <t>010-A222</t>
  </si>
  <si>
    <t xml:space="preserve">08.4.6 </t>
  </si>
  <si>
    <t>Nez de marche contrasté et antidérapant</t>
  </si>
  <si>
    <t>010-A223</t>
  </si>
  <si>
    <t>08.5</t>
  </si>
  <si>
    <t>DOCUMENTS DE FIN DE CHANTIER</t>
  </si>
  <si>
    <t xml:space="preserve">08.5.1 </t>
  </si>
  <si>
    <t>DOE - DIUO</t>
  </si>
  <si>
    <t>000-G559</t>
  </si>
  <si>
    <t>Montant HT du Lot N°08 REVETEMENTS SOLS SOUPLES</t>
  </si>
  <si>
    <t>TOTHT</t>
  </si>
  <si>
    <t>20</t>
  </si>
  <si>
    <t>TVA</t>
  </si>
  <si>
    <t>Montant TTC</t>
  </si>
  <si>
    <t>TOTTTC</t>
  </si>
  <si>
    <t>Part Cned (66%) - Montant HT du Lot N°08 REVETEMENTS SOLS SOUPLES</t>
  </si>
  <si>
    <t>TVA 20%</t>
  </si>
  <si>
    <t>Part Cned (66%) - Montant TTC du Lot N°08 REVETEMENTS SOLS SOUPLES</t>
  </si>
  <si>
    <t>Part Réseau Canopé (34%) - Montant HT du Lot N°08 REVETEMENTS SOLS SOUPLES</t>
  </si>
  <si>
    <t xml:space="preserve">Part Réseau Canopé (34%) - Montant TTC du Lot N°08 REVETEMENTS SOLS SOUPLES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</si>
</sst>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,##0"/>
    <numFmt numFmtId="166" formatCode="#,##0.00\ &quot;€&quot;"/>
  </numFmts>
  <fonts count="22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2"/>
      <color rgb="FFFFFFFF"/>
      <name val="Arial"/>
      <family val="1"/>
    </font>
    <font>
      <sz val="10"/>
      <color rgb="FF000000"/>
      <name val="Arial Rounded MT Bold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00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b/>
      <sz val="10"/>
      <color rgb="FF000000"/>
      <name val="Arial"/>
      <family val="1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1"/>
    </font>
  </fonts>
  <fills count="6">
    <fill>
      <patternFill patternType="none"/>
    </fill>
    <fill>
      <patternFill patternType="gray125"/>
    </fill>
    <fill>
      <patternFill patternType="solid">
        <fgColor rgb="FF606060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2" borderId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3" borderId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86">
    <xf numFmtId="0" fontId="0" fillId="0" borderId="0" xfId="0"/>
    <xf numFmtId="0" fontId="17" fillId="0" borderId="8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49" fontId="0" fillId="0" borderId="0" xfId="0" applyNumberFormat="1" applyFill="1" applyAlignment="1">
      <alignment horizontal="left" vertical="top" wrapText="1"/>
    </xf>
    <xf numFmtId="0" fontId="1" fillId="0" borderId="5" xfId="1" applyFill="1" applyBorder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" fillId="0" borderId="2" xfId="1" applyFill="1" applyBorder="1">
      <alignment horizontal="left" vertical="top" wrapText="1"/>
    </xf>
    <xf numFmtId="0" fontId="1" fillId="4" borderId="5" xfId="1" applyFill="1" applyBorder="1">
      <alignment horizontal="left" vertical="top" wrapText="1"/>
    </xf>
    <xf numFmtId="0" fontId="1" fillId="0" borderId="4" xfId="1" applyFill="1" applyBorder="1">
      <alignment horizontal="left" vertical="top" wrapText="1"/>
    </xf>
    <xf numFmtId="0" fontId="1" fillId="4" borderId="4" xfId="1" applyFill="1" applyBorder="1">
      <alignment horizontal="left" vertical="top" wrapText="1"/>
    </xf>
    <xf numFmtId="165" fontId="18" fillId="4" borderId="0" xfId="0" applyNumberFormat="1" applyFont="1" applyFill="1" applyAlignment="1">
      <alignment horizontal="left" vertical="top" wrapText="1"/>
    </xf>
    <xf numFmtId="166" fontId="0" fillId="0" borderId="0" xfId="0" applyNumberFormat="1" applyAlignment="1">
      <alignment horizontal="right" vertical="center"/>
    </xf>
    <xf numFmtId="0" fontId="1" fillId="2" borderId="8" xfId="1" applyFill="1" applyBorder="1">
      <alignment horizontal="left" vertical="top" wrapText="1"/>
    </xf>
    <xf numFmtId="0" fontId="1" fillId="3" borderId="8" xfId="1" applyFill="1" applyBorder="1">
      <alignment horizontal="left" vertical="top" wrapText="1"/>
    </xf>
    <xf numFmtId="0" fontId="0" fillId="0" borderId="11" xfId="0" applyBorder="1" applyAlignment="1">
      <alignment horizontal="center" vertical="top" wrapText="1"/>
    </xf>
    <xf numFmtId="0" fontId="0" fillId="0" borderId="11" xfId="0" applyBorder="1" applyAlignment="1">
      <alignment horizontal="right" vertical="top" wrapText="1"/>
    </xf>
    <xf numFmtId="164" fontId="0" fillId="0" borderId="11" xfId="0" applyNumberFormat="1" applyFill="1" applyBorder="1" applyAlignment="1" applyProtection="1">
      <alignment horizontal="center" vertical="top" wrapText="1"/>
      <protection locked="0"/>
    </xf>
    <xf numFmtId="165" fontId="0" fillId="0" borderId="11" xfId="0" applyNumberFormat="1" applyFill="1" applyBorder="1" applyAlignment="1" applyProtection="1">
      <alignment horizontal="center" vertical="top" wrapText="1"/>
      <protection locked="0"/>
    </xf>
    <xf numFmtId="0" fontId="0" fillId="0" borderId="11" xfId="0" applyBorder="1" applyAlignment="1">
      <alignment horizontal="left" vertical="top" wrapText="1"/>
    </xf>
    <xf numFmtId="0" fontId="0" fillId="0" borderId="11" xfId="0" applyFill="1" applyBorder="1" applyAlignment="1" applyProtection="1">
      <alignment horizontal="left" vertical="top"/>
      <protection locked="0"/>
    </xf>
    <xf numFmtId="0" fontId="0" fillId="0" borderId="0" xfId="0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right" vertical="top" wrapText="1"/>
    </xf>
    <xf numFmtId="0" fontId="0" fillId="0" borderId="0" xfId="0" applyFill="1" applyAlignment="1">
      <alignment horizontal="left" vertical="top" wrapText="1"/>
    </xf>
    <xf numFmtId="0" fontId="0" fillId="5" borderId="11" xfId="0" applyFill="1" applyBorder="1" applyAlignment="1">
      <alignment horizontal="left" vertical="top" wrapText="1"/>
    </xf>
    <xf numFmtId="0" fontId="0" fillId="5" borderId="11" xfId="0" applyFill="1" applyBorder="1" applyAlignment="1">
      <alignment horizontal="center" vertical="top" wrapText="1"/>
    </xf>
    <xf numFmtId="166" fontId="0" fillId="0" borderId="11" xfId="0" applyNumberFormat="1" applyFill="1" applyBorder="1" applyAlignment="1" applyProtection="1">
      <alignment horizontal="center" vertical="top" wrapText="1"/>
      <protection locked="0"/>
    </xf>
    <xf numFmtId="166" fontId="0" fillId="0" borderId="11" xfId="0" applyNumberFormat="1" applyFill="1" applyBorder="1" applyAlignment="1" applyProtection="1">
      <alignment horizontal="right" vertical="top" wrapText="1"/>
      <protection locked="0"/>
    </xf>
    <xf numFmtId="166" fontId="0" fillId="5" borderId="11" xfId="0" applyNumberFormat="1" applyFill="1" applyBorder="1" applyAlignment="1">
      <alignment horizontal="center" vertical="top" wrapText="1"/>
    </xf>
    <xf numFmtId="166" fontId="0" fillId="5" borderId="11" xfId="0" applyNumberFormat="1" applyFill="1" applyBorder="1" applyAlignment="1" applyProtection="1">
      <alignment horizontal="right" vertical="top" wrapText="1"/>
      <protection locked="0"/>
    </xf>
    <xf numFmtId="0" fontId="20" fillId="0" borderId="19" xfId="0" applyFont="1" applyBorder="1" applyAlignment="1">
      <alignment horizontal="left" wrapText="1"/>
    </xf>
    <xf numFmtId="0" fontId="20" fillId="0" borderId="20" xfId="0" applyFont="1" applyBorder="1" applyAlignment="1">
      <alignment horizontal="left" wrapText="1"/>
    </xf>
    <xf numFmtId="166" fontId="0" fillId="0" borderId="20" xfId="0" applyNumberFormat="1" applyBorder="1" applyAlignment="1">
      <alignment horizontal="right" vertical="center"/>
    </xf>
    <xf numFmtId="166" fontId="0" fillId="0" borderId="29" xfId="0" applyNumberFormat="1" applyBorder="1" applyAlignment="1">
      <alignment horizontal="right" vertical="center"/>
    </xf>
    <xf numFmtId="0" fontId="20" fillId="0" borderId="13" xfId="0" applyFont="1" applyBorder="1" applyAlignment="1">
      <alignment horizontal="left" wrapText="1"/>
    </xf>
    <xf numFmtId="0" fontId="20" fillId="0" borderId="14" xfId="0" applyFont="1" applyBorder="1" applyAlignment="1">
      <alignment horizontal="left" wrapText="1"/>
    </xf>
    <xf numFmtId="0" fontId="20" fillId="0" borderId="15" xfId="0" applyFont="1" applyBorder="1" applyAlignment="1">
      <alignment horizontal="left" wrapText="1"/>
    </xf>
    <xf numFmtId="166" fontId="0" fillId="0" borderId="15" xfId="0" applyNumberFormat="1" applyBorder="1" applyAlignment="1">
      <alignment horizontal="right" vertical="center"/>
    </xf>
    <xf numFmtId="166" fontId="0" fillId="0" borderId="16" xfId="0" applyNumberFormat="1" applyBorder="1" applyAlignment="1">
      <alignment horizontal="right" vertical="center"/>
    </xf>
    <xf numFmtId="166" fontId="0" fillId="0" borderId="17" xfId="0" applyNumberFormat="1" applyBorder="1" applyAlignment="1">
      <alignment horizontal="right" vertical="center"/>
    </xf>
    <xf numFmtId="0" fontId="20" fillId="0" borderId="21" xfId="0" applyFont="1" applyBorder="1" applyAlignment="1">
      <alignment horizontal="left" wrapText="1"/>
    </xf>
    <xf numFmtId="166" fontId="0" fillId="0" borderId="22" xfId="0" applyNumberFormat="1" applyBorder="1" applyAlignment="1">
      <alignment horizontal="right" vertical="center"/>
    </xf>
    <xf numFmtId="166" fontId="0" fillId="0" borderId="23" xfId="0" applyNumberFormat="1" applyBorder="1" applyAlignment="1">
      <alignment horizontal="right" vertical="center"/>
    </xf>
    <xf numFmtId="166" fontId="0" fillId="0" borderId="24" xfId="0" applyNumberFormat="1" applyBorder="1" applyAlignment="1">
      <alignment horizontal="right" vertical="center"/>
    </xf>
    <xf numFmtId="166" fontId="0" fillId="0" borderId="14" xfId="0" applyNumberFormat="1" applyBorder="1" applyAlignment="1">
      <alignment horizontal="right" vertical="center"/>
    </xf>
    <xf numFmtId="166" fontId="0" fillId="0" borderId="26" xfId="0" applyNumberFormat="1" applyBorder="1" applyAlignment="1">
      <alignment horizontal="right" vertical="center"/>
    </xf>
    <xf numFmtId="0" fontId="20" fillId="0" borderId="27" xfId="0" applyFont="1" applyBorder="1" applyAlignment="1">
      <alignment horizontal="left" vertical="center" wrapText="1"/>
    </xf>
    <xf numFmtId="0" fontId="20" fillId="0" borderId="11" xfId="0" applyFont="1" applyBorder="1" applyAlignment="1">
      <alignment horizontal="left" vertical="center" wrapText="1"/>
    </xf>
    <xf numFmtId="166" fontId="0" fillId="0" borderId="8" xfId="0" applyNumberFormat="1" applyBorder="1" applyAlignment="1">
      <alignment horizontal="right" vertical="center"/>
    </xf>
    <xf numFmtId="166" fontId="0" fillId="0" borderId="6" xfId="0" applyNumberFormat="1" applyBorder="1" applyAlignment="1">
      <alignment horizontal="right" vertical="center"/>
    </xf>
    <xf numFmtId="166" fontId="0" fillId="0" borderId="30" xfId="0" applyNumberFormat="1" applyBorder="1" applyAlignment="1">
      <alignment horizontal="right" vertical="center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17" fillId="0" borderId="7" xfId="0" applyFont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20" fillId="0" borderId="18" xfId="0" applyFont="1" applyBorder="1" applyAlignment="1">
      <alignment horizontal="left" vertical="center" wrapText="1"/>
    </xf>
    <xf numFmtId="0" fontId="20" fillId="0" borderId="6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left" vertical="center" wrapText="1"/>
    </xf>
    <xf numFmtId="166" fontId="21" fillId="0" borderId="11" xfId="0" applyNumberFormat="1" applyFont="1" applyFill="1" applyBorder="1" applyAlignment="1">
      <alignment horizontal="right" vertical="top" wrapText="1"/>
    </xf>
    <xf numFmtId="166" fontId="21" fillId="0" borderId="28" xfId="0" applyNumberFormat="1" applyFont="1" applyFill="1" applyBorder="1" applyAlignment="1">
      <alignment horizontal="right" vertical="top" wrapText="1"/>
    </xf>
    <xf numFmtId="166" fontId="21" fillId="0" borderId="14" xfId="0" applyNumberFormat="1" applyFont="1" applyFill="1" applyBorder="1" applyAlignment="1">
      <alignment horizontal="right" vertical="top" wrapText="1"/>
    </xf>
    <xf numFmtId="166" fontId="21" fillId="0" borderId="26" xfId="0" applyNumberFormat="1" applyFont="1" applyFill="1" applyBorder="1" applyAlignment="1">
      <alignment horizontal="right" vertical="top" wrapText="1"/>
    </xf>
    <xf numFmtId="166" fontId="21" fillId="0" borderId="20" xfId="0" applyNumberFormat="1" applyFont="1" applyFill="1" applyBorder="1" applyAlignment="1">
      <alignment horizontal="right" vertical="top" wrapText="1"/>
    </xf>
    <xf numFmtId="166" fontId="21" fillId="0" borderId="29" xfId="0" applyNumberFormat="1" applyFont="1" applyFill="1" applyBorder="1" applyAlignment="1">
      <alignment horizontal="right" vertical="top" wrapText="1"/>
    </xf>
    <xf numFmtId="0" fontId="17" fillId="0" borderId="18" xfId="0" applyFont="1" applyFill="1" applyBorder="1" applyAlignment="1">
      <alignment horizontal="left" vertical="top" wrapText="1"/>
    </xf>
    <xf numFmtId="0" fontId="17" fillId="0" borderId="6" xfId="0" applyFont="1" applyFill="1" applyBorder="1" applyAlignment="1">
      <alignment horizontal="left" vertical="top" wrapText="1"/>
    </xf>
    <xf numFmtId="0" fontId="17" fillId="0" borderId="12" xfId="0" applyFont="1" applyFill="1" applyBorder="1" applyAlignment="1">
      <alignment horizontal="left" vertical="top" wrapText="1"/>
    </xf>
    <xf numFmtId="0" fontId="17" fillId="0" borderId="31" xfId="0" applyFont="1" applyFill="1" applyBorder="1" applyAlignment="1">
      <alignment horizontal="left" vertical="top" wrapText="1"/>
    </xf>
    <xf numFmtId="0" fontId="17" fillId="0" borderId="25" xfId="0" applyFont="1" applyFill="1" applyBorder="1" applyAlignment="1">
      <alignment horizontal="left" vertical="top" wrapText="1"/>
    </xf>
    <xf numFmtId="0" fontId="17" fillId="0" borderId="32" xfId="0" applyFont="1" applyFill="1" applyBorder="1" applyAlignment="1">
      <alignment horizontal="left" vertical="top" wrapText="1"/>
    </xf>
    <xf numFmtId="0" fontId="17" fillId="0" borderId="13" xfId="0" applyFont="1" applyFill="1" applyBorder="1" applyAlignment="1">
      <alignment horizontal="left" vertical="top" wrapText="1"/>
    </xf>
    <xf numFmtId="0" fontId="3" fillId="2" borderId="6" xfId="6" applyBorder="1" applyAlignment="1">
      <alignment horizontal="left" vertical="top" wrapText="1"/>
    </xf>
    <xf numFmtId="0" fontId="3" fillId="2" borderId="12" xfId="6" applyBorder="1" applyAlignment="1">
      <alignment horizontal="left" vertical="top" wrapText="1"/>
    </xf>
    <xf numFmtId="0" fontId="5" fillId="3" borderId="6" xfId="10" applyBorder="1" applyAlignment="1">
      <alignment horizontal="left" vertical="top" wrapText="1"/>
    </xf>
    <xf numFmtId="0" fontId="10" fillId="0" borderId="1" xfId="26" applyFill="1" applyBorder="1" applyAlignment="1">
      <alignment horizontal="left" vertical="top" wrapText="1"/>
    </xf>
    <xf numFmtId="0" fontId="10" fillId="0" borderId="3" xfId="26" applyFill="1" applyBorder="1" applyAlignment="1">
      <alignment horizontal="left" vertical="top" wrapText="1"/>
    </xf>
    <xf numFmtId="166" fontId="5" fillId="3" borderId="6" xfId="10" applyNumberFormat="1" applyBorder="1" applyAlignment="1">
      <alignment horizontal="left" vertical="top" wrapText="1"/>
    </xf>
    <xf numFmtId="0" fontId="19" fillId="0" borderId="1" xfId="14" applyFont="1" applyFill="1" applyBorder="1" applyAlignment="1">
      <alignment horizontal="left" vertical="top" wrapText="1"/>
    </xf>
    <xf numFmtId="0" fontId="9" fillId="0" borderId="0" xfId="26" applyFont="1" applyFill="1" applyAlignment="1">
      <alignment horizontal="left" vertical="top" wrapText="1"/>
    </xf>
    <xf numFmtId="0" fontId="19" fillId="0" borderId="0" xfId="14" applyFont="1" applyFill="1" applyAlignment="1">
      <alignment horizontal="left" vertical="top" wrapText="1"/>
    </xf>
    <xf numFmtId="0" fontId="9" fillId="0" borderId="3" xfId="26" applyFont="1" applyFill="1" applyBorder="1" applyAlignment="1">
      <alignment horizontal="left" vertical="top" wrapText="1"/>
    </xf>
    <xf numFmtId="0" fontId="10" fillId="0" borderId="0" xfId="26" applyFill="1" applyAlignment="1">
      <alignment horizontal="left" vertical="top" wrapText="1"/>
    </xf>
    <xf numFmtId="0" fontId="0" fillId="0" borderId="14" xfId="0" applyBorder="1" applyAlignment="1"/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144000</xdr:colOff>
      <xdr:row>0</xdr:row>
      <xdr:rowOff>97200</xdr:rowOff>
    </xdr:from>
    <xdr:to>
      <xdr:col>0</xdr:col>
      <xdr:colOff>2520000</xdr:colOff>
      <xdr:row>9</xdr:row>
      <xdr:rowOff>67500</xdr:rowOff>
    </xdr:to>
    <xdr:pic>
      <xdr:nvPic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800" y="97200"/>
          <a:ext cx="67" cy="47"/>
        </a:xfrm>
        <a:prstGeom prst="rect">
          <a:avLst/>
        </a:prstGeom>
      </xdr:spPr>
    </xdr:pic>
    <xdr:clientData/>
  </xdr:twoCellAnchor>
  <xdr:twoCellAnchor editAs="absolute">
    <xdr:from>
      <xdr:col>0</xdr:col>
      <xdr:colOff>144000</xdr:colOff>
      <xdr:row>7</xdr:row>
      <xdr:rowOff>156900</xdr:rowOff>
    </xdr:from>
    <xdr:to>
      <xdr:col>0</xdr:col>
      <xdr:colOff>2556000</xdr:colOff>
      <xdr:row>48</xdr:row>
      <xdr:rowOff>73800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45800" y="1490400"/>
          <a:ext cx="2430000" cy="77274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16200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MAITRISE D'OUVRAGE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CNED &amp; RESEAU CANOPE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 Allée Antonio Machado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31051 - TOULOUSE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MAITRISE D'OEUVRE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ENZO&amp;ROSSO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113 Boulevard de Lamasquère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31600 - MURET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81 20 16 27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nathalie.estival@enzo-rosso.fr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D'ETUDES STRUCTURE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SETES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14 avenue des Tilleuls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65000 - TARBES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75 21 21 94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lk.setes@setes.fr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D'ETUDES CFA CFO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SETES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14 avenue des Tilleuls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65000 - TARBES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70 53 96 60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jf.setes@setes.fr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D'ETUDES CVC PLOMBERIE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SETES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14 avenue des Tilleuls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65000 - TARBES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43 18 44 29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cd.setes@setes.fr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D'ETUDES ACOUSTIQUES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GAMBA ACOUSTIQUE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160 rue du Colombier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31670 - LABEGE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28 41 04 67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aymeric.naze@gamba.fr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DE CONTROLE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BTP CONSULTANTS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83 chemin Ribaute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31400 - TOULOUSE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25 74 22 60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noemie.peronne@btp-consultants.fr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SPS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BTP CONSULTANTS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83 chemin Ribaute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31400 - TOULOUSE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08 76 14 35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rolando.postiga@btp-consultants.fr</a:t>
          </a:r>
        </a:p>
      </xdr:txBody>
    </xdr:sp>
    <xdr:clientData/>
  </xdr:twoCellAnchor>
  <xdr:twoCellAnchor editAs="absolute">
    <xdr:from>
      <xdr:col>0</xdr:col>
      <xdr:colOff>2700000</xdr:colOff>
      <xdr:row>33</xdr:row>
      <xdr:rowOff>15300</xdr:rowOff>
    </xdr:from>
    <xdr:to>
      <xdr:col>0</xdr:col>
      <xdr:colOff>6588000</xdr:colOff>
      <xdr:row>38</xdr:row>
      <xdr:rowOff>132000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705400" y="6301800"/>
          <a:ext cx="3888000" cy="10692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CNED &amp; RESEAU CANOPE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3 Allée Antonio Machado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31051 - TOULOUSE</a:t>
          </a:r>
        </a:p>
        <a:p>
          <a:pPr algn="ctr"/>
          <a:endParaRPr sz="1000">
            <a:solidFill>
              <a:srgbClr val="000000"/>
            </a:solidFill>
            <a:latin typeface="Century Gothic"/>
          </a:endParaRPr>
        </a:p>
        <a:p>
          <a:pPr algn="ctr"/>
          <a:endParaRPr sz="1000">
            <a:solidFill>
              <a:srgbClr val="000000"/>
            </a:solidFill>
            <a:latin typeface="Century Gothic"/>
          </a:endParaRPr>
        </a:p>
        <a:p>
          <a:pPr algn="ctr"/>
          <a:endParaRPr sz="1000">
            <a:solidFill>
              <a:srgbClr val="000000"/>
            </a:solidFill>
            <a:latin typeface="Century Gothic"/>
          </a:endParaRPr>
        </a:p>
      </xdr:txBody>
    </xdr:sp>
    <xdr:clientData/>
  </xdr:twoCellAnchor>
  <xdr:twoCellAnchor editAs="absolute">
    <xdr:from>
      <xdr:col>0</xdr:col>
      <xdr:colOff>2664000</xdr:colOff>
      <xdr:row>21</xdr:row>
      <xdr:rowOff>17100</xdr:rowOff>
    </xdr:from>
    <xdr:to>
      <xdr:col>0</xdr:col>
      <xdr:colOff>6588000</xdr:colOff>
      <xdr:row>23</xdr:row>
      <xdr:rowOff>170700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673000" y="4017600"/>
          <a:ext cx="3936600" cy="5346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REAMENAGEMENT DES ESPACES DE TRAVAIL CNED &amp; CANOPE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3 allée Antonio Machado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31051  -  TOULOUSE</a:t>
          </a:r>
        </a:p>
      </xdr:txBody>
    </xdr:sp>
    <xdr:clientData/>
  </xdr:twoCellAnchor>
  <xdr:twoCellAnchor editAs="absolute">
    <xdr:from>
      <xdr:col>0</xdr:col>
      <xdr:colOff>2664000</xdr:colOff>
      <xdr:row>39</xdr:row>
      <xdr:rowOff>54900</xdr:rowOff>
    </xdr:from>
    <xdr:to>
      <xdr:col>0</xdr:col>
      <xdr:colOff>6588000</xdr:colOff>
      <xdr:row>43</xdr:row>
      <xdr:rowOff>102900</xdr:rowOff>
    </xdr:to>
    <xdr:sp macro="" textlink="">
      <xdr:nvSpPr>
        <xdr:cNvPr id="7" name="Forme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689200" y="7484400"/>
          <a:ext cx="3904200" cy="8100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CDPGF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DCE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02/10/2025</a:t>
          </a:r>
        </a:p>
      </xdr:txBody>
    </xdr:sp>
    <xdr:clientData/>
  </xdr:twoCellAnchor>
  <xdr:twoCellAnchor editAs="absolute">
    <xdr:from>
      <xdr:col>0</xdr:col>
      <xdr:colOff>2664000</xdr:colOff>
      <xdr:row>44</xdr:row>
      <xdr:rowOff>42000</xdr:rowOff>
    </xdr:from>
    <xdr:to>
      <xdr:col>0</xdr:col>
      <xdr:colOff>6588000</xdr:colOff>
      <xdr:row>48</xdr:row>
      <xdr:rowOff>90000</xdr:rowOff>
    </xdr:to>
    <xdr:sp macro="" textlink="">
      <xdr:nvSpPr>
        <xdr:cNvPr id="8" name="Forme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689200" y="8424000"/>
          <a:ext cx="3904200" cy="8100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1" i="0">
              <a:solidFill>
                <a:srgbClr val="000000"/>
              </a:solidFill>
              <a:latin typeface="Century Gothic"/>
            </a:rPr>
            <a:t>Lot N°08 REVETEMENTS SOLS SOUPLES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F069E6-423A-414A-B3FF-36E3C29DB299}">
  <sheetPr>
    <pageSetUpPr fitToPage="1"/>
  </sheetPr>
  <dimension ref="A1"/>
  <sheetViews>
    <sheetView showGridLines="0" workbookViewId="0">
      <selection activeCell="L23" sqref="L23"/>
    </sheetView>
  </sheetViews>
  <sheetFormatPr defaultColWidth="10.7109375" defaultRowHeight="15"/>
  <cols>
    <col min="1" max="1" width="111.7109375" customWidth="1"/>
    <col min="2" max="2" width="10.7109375" customWidth="1"/>
  </cols>
  <sheetData/>
  <printOptions horizontalCentered="1"/>
  <pageMargins left="0.06" right="0.06" top="0.06" bottom="0.06" header="0.76" footer="0.76"/>
  <pageSetup paperSize="9" scale="9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F6513-BE0C-40FB-A144-68E97E39DCEC}">
  <sheetPr>
    <pageSetUpPr fitToPage="1"/>
  </sheetPr>
  <dimension ref="A1:AAA34"/>
  <sheetViews>
    <sheetView showGridLines="0" tabSelected="1" workbookViewId="0">
      <pane xSplit="4" ySplit="1" topLeftCell="E2" activePane="bottomRight" state="frozen"/>
      <selection pane="bottomRight" activeCell="I13" sqref="I13"/>
      <selection pane="bottomLeft" activeCell="A2" sqref="A2"/>
      <selection pane="topRight" activeCell="E1" sqref="E1"/>
    </sheetView>
  </sheetViews>
  <sheetFormatPr defaultColWidth="10.7109375" defaultRowHeight="15"/>
  <cols>
    <col min="1" max="1" width="9.7109375" customWidth="1"/>
    <col min="2" max="2" width="21.7109375" customWidth="1"/>
    <col min="3" max="3" width="18.7109375" customWidth="1"/>
    <col min="4" max="4" width="10.7109375" customWidth="1"/>
    <col min="5" max="5" width="4.7109375" customWidth="1"/>
    <col min="6" max="8" width="10.7109375" customWidth="1"/>
    <col min="9" max="9" width="12.140625" customWidth="1"/>
    <col min="10" max="10" width="10.7109375" customWidth="1"/>
    <col min="702" max="704" width="10.7109375" customWidth="1"/>
  </cols>
  <sheetData>
    <row r="1" spans="1:703" ht="30">
      <c r="A1" s="1"/>
      <c r="B1" s="54"/>
      <c r="C1" s="55"/>
      <c r="D1" s="56"/>
      <c r="E1" s="23" t="s">
        <v>0</v>
      </c>
      <c r="F1" s="24" t="s">
        <v>1</v>
      </c>
      <c r="G1" s="24" t="s">
        <v>2</v>
      </c>
      <c r="H1" s="24" t="s">
        <v>3</v>
      </c>
      <c r="I1" s="25" t="s">
        <v>4</v>
      </c>
      <c r="J1" s="2"/>
    </row>
    <row r="2" spans="1:703">
      <c r="A2" s="3"/>
      <c r="B2" s="4"/>
      <c r="C2" s="4"/>
      <c r="D2" s="4"/>
      <c r="E2" s="20"/>
      <c r="F2" s="16"/>
      <c r="G2" s="16"/>
      <c r="H2" s="16"/>
      <c r="I2" s="17"/>
      <c r="J2" s="22"/>
    </row>
    <row r="3" spans="1:703" ht="15" customHeight="1">
      <c r="A3" s="14"/>
      <c r="B3" s="74" t="s">
        <v>5</v>
      </c>
      <c r="C3" s="74"/>
      <c r="D3" s="75"/>
      <c r="E3" s="74"/>
      <c r="F3" s="74"/>
      <c r="G3" s="75"/>
      <c r="H3" s="74"/>
      <c r="I3" s="74"/>
      <c r="J3" s="22"/>
      <c r="ZZ3" t="s">
        <v>6</v>
      </c>
      <c r="AAA3" s="5" t="s">
        <v>7</v>
      </c>
    </row>
    <row r="4" spans="1:703" ht="15" customHeight="1">
      <c r="A4" s="15" t="s">
        <v>8</v>
      </c>
      <c r="B4" s="76" t="s">
        <v>9</v>
      </c>
      <c r="C4" s="76"/>
      <c r="D4" s="76"/>
      <c r="E4" s="76"/>
      <c r="F4" s="76"/>
      <c r="G4" s="76"/>
      <c r="H4" s="76"/>
      <c r="I4" s="76"/>
      <c r="J4" s="22"/>
      <c r="ZZ4" t="s">
        <v>10</v>
      </c>
      <c r="AAA4" s="5"/>
    </row>
    <row r="5" spans="1:703" ht="15" customHeight="1">
      <c r="A5" s="6" t="s">
        <v>11</v>
      </c>
      <c r="B5" s="77" t="s">
        <v>12</v>
      </c>
      <c r="C5" s="57"/>
      <c r="D5" s="57"/>
      <c r="E5" s="21" t="s">
        <v>13</v>
      </c>
      <c r="F5" s="18">
        <v>1248</v>
      </c>
      <c r="G5" s="18"/>
      <c r="H5" s="29"/>
      <c r="I5" s="30">
        <f>ROUND(G5*H5,2)</f>
        <v>0</v>
      </c>
      <c r="J5" s="22"/>
      <c r="ZZ5" t="s">
        <v>14</v>
      </c>
      <c r="AAA5" s="5" t="s">
        <v>15</v>
      </c>
    </row>
    <row r="6" spans="1:703" ht="15" customHeight="1">
      <c r="A6" s="8" t="s">
        <v>16</v>
      </c>
      <c r="B6" s="78" t="s">
        <v>17</v>
      </c>
      <c r="C6" s="78"/>
      <c r="D6" s="78"/>
      <c r="E6" s="21" t="s">
        <v>13</v>
      </c>
      <c r="F6" s="18">
        <v>20</v>
      </c>
      <c r="G6" s="18"/>
      <c r="H6" s="29"/>
      <c r="I6" s="30">
        <f t="shared" ref="I6:I22" si="0">ROUND(G6*H6,2)</f>
        <v>0</v>
      </c>
      <c r="J6" s="22"/>
      <c r="ZZ6" t="s">
        <v>14</v>
      </c>
      <c r="AAA6" s="5" t="s">
        <v>18</v>
      </c>
    </row>
    <row r="7" spans="1:703" ht="15" customHeight="1">
      <c r="A7" s="15" t="s">
        <v>19</v>
      </c>
      <c r="B7" s="76" t="s">
        <v>20</v>
      </c>
      <c r="C7" s="76"/>
      <c r="D7" s="76"/>
      <c r="E7" s="76"/>
      <c r="F7" s="76"/>
      <c r="G7" s="76"/>
      <c r="H7" s="79"/>
      <c r="I7" s="79"/>
      <c r="J7" s="22"/>
      <c r="ZZ7" t="s">
        <v>10</v>
      </c>
      <c r="AAA7" s="5"/>
    </row>
    <row r="8" spans="1:703" ht="15" customHeight="1">
      <c r="A8" s="9" t="s">
        <v>21</v>
      </c>
      <c r="B8" s="80" t="s">
        <v>22</v>
      </c>
      <c r="C8" s="80"/>
      <c r="D8" s="80"/>
      <c r="E8" s="27"/>
      <c r="F8" s="28"/>
      <c r="G8" s="28"/>
      <c r="H8" s="31"/>
      <c r="I8" s="32"/>
      <c r="J8" s="22"/>
      <c r="ZZ8" t="s">
        <v>23</v>
      </c>
      <c r="AAA8" s="5"/>
    </row>
    <row r="9" spans="1:703" ht="15" customHeight="1">
      <c r="A9" s="10" t="s">
        <v>24</v>
      </c>
      <c r="B9" s="81" t="s">
        <v>25</v>
      </c>
      <c r="C9" s="81"/>
      <c r="D9" s="81"/>
      <c r="E9" s="21" t="s">
        <v>13</v>
      </c>
      <c r="F9" s="18">
        <v>620</v>
      </c>
      <c r="G9" s="18"/>
      <c r="H9" s="29"/>
      <c r="I9" s="30">
        <f t="shared" si="0"/>
        <v>0</v>
      </c>
      <c r="J9" s="22"/>
      <c r="ZZ9" t="s">
        <v>14</v>
      </c>
      <c r="AAA9" s="5" t="s">
        <v>26</v>
      </c>
    </row>
    <row r="10" spans="1:703" ht="15" customHeight="1">
      <c r="A10" s="10" t="s">
        <v>27</v>
      </c>
      <c r="B10" s="81" t="s">
        <v>28</v>
      </c>
      <c r="C10" s="81"/>
      <c r="D10" s="81"/>
      <c r="E10" s="21" t="s">
        <v>13</v>
      </c>
      <c r="F10" s="18">
        <v>325</v>
      </c>
      <c r="G10" s="18"/>
      <c r="H10" s="29"/>
      <c r="I10" s="30">
        <f>ROUND(G10*H10,2)</f>
        <v>0</v>
      </c>
      <c r="J10" s="22"/>
      <c r="ZZ10" t="s">
        <v>14</v>
      </c>
      <c r="AAA10" s="5" t="s">
        <v>29</v>
      </c>
    </row>
    <row r="11" spans="1:703" ht="15" customHeight="1">
      <c r="A11" s="11" t="s">
        <v>30</v>
      </c>
      <c r="B11" s="82" t="s">
        <v>31</v>
      </c>
      <c r="C11" s="82"/>
      <c r="D11" s="82"/>
      <c r="E11" s="27"/>
      <c r="F11" s="28"/>
      <c r="G11" s="28"/>
      <c r="H11" s="31"/>
      <c r="I11" s="32"/>
      <c r="J11" s="22"/>
      <c r="ZZ11" t="s">
        <v>23</v>
      </c>
      <c r="AAA11" s="5"/>
    </row>
    <row r="12" spans="1:703" ht="15" customHeight="1">
      <c r="A12" s="10" t="s">
        <v>32</v>
      </c>
      <c r="B12" s="81" t="s">
        <v>33</v>
      </c>
      <c r="C12" s="81"/>
      <c r="D12" s="81"/>
      <c r="E12" s="21" t="s">
        <v>13</v>
      </c>
      <c r="F12" s="18">
        <v>722</v>
      </c>
      <c r="G12" s="18"/>
      <c r="H12" s="29"/>
      <c r="I12" s="30">
        <f>ROUND(G12*H12,2)</f>
        <v>0</v>
      </c>
      <c r="J12" s="22"/>
      <c r="ZZ12" t="s">
        <v>14</v>
      </c>
      <c r="AAA12" s="5" t="s">
        <v>34</v>
      </c>
    </row>
    <row r="13" spans="1:703" ht="15" customHeight="1">
      <c r="A13" s="8" t="s">
        <v>35</v>
      </c>
      <c r="B13" s="83" t="s">
        <v>36</v>
      </c>
      <c r="C13" s="83"/>
      <c r="D13" s="83"/>
      <c r="E13" s="21" t="s">
        <v>13</v>
      </c>
      <c r="F13" s="18">
        <v>305</v>
      </c>
      <c r="G13" s="18"/>
      <c r="H13" s="29"/>
      <c r="I13" s="30">
        <f t="shared" si="0"/>
        <v>0</v>
      </c>
      <c r="J13" s="22"/>
      <c r="ZZ13" t="s">
        <v>14</v>
      </c>
      <c r="AAA13" s="5" t="s">
        <v>37</v>
      </c>
    </row>
    <row r="14" spans="1:703" ht="15" customHeight="1">
      <c r="A14" s="15" t="s">
        <v>38</v>
      </c>
      <c r="B14" s="76" t="s">
        <v>39</v>
      </c>
      <c r="C14" s="76"/>
      <c r="D14" s="76"/>
      <c r="E14" s="76"/>
      <c r="F14" s="76"/>
      <c r="G14" s="76"/>
      <c r="H14" s="79"/>
      <c r="I14" s="79"/>
      <c r="J14" s="22"/>
      <c r="ZZ14" t="s">
        <v>10</v>
      </c>
      <c r="AAA14" s="5"/>
    </row>
    <row r="15" spans="1:703" ht="15" customHeight="1">
      <c r="A15" s="6" t="s">
        <v>40</v>
      </c>
      <c r="B15" s="77" t="s">
        <v>41</v>
      </c>
      <c r="C15" s="57"/>
      <c r="D15" s="57"/>
      <c r="E15" s="21" t="s">
        <v>42</v>
      </c>
      <c r="F15" s="18">
        <v>20</v>
      </c>
      <c r="G15" s="18"/>
      <c r="H15" s="29"/>
      <c r="I15" s="30">
        <f>ROUND(G15*H15,2)</f>
        <v>0</v>
      </c>
      <c r="J15" s="22"/>
      <c r="ZZ15" t="s">
        <v>14</v>
      </c>
      <c r="AAA15" s="5" t="s">
        <v>43</v>
      </c>
    </row>
    <row r="16" spans="1:703" ht="15" customHeight="1">
      <c r="A16" s="10" t="s">
        <v>44</v>
      </c>
      <c r="B16" s="84" t="s">
        <v>45</v>
      </c>
      <c r="C16" s="84"/>
      <c r="D16" s="84"/>
      <c r="E16" s="21" t="s">
        <v>42</v>
      </c>
      <c r="F16" s="18">
        <v>5</v>
      </c>
      <c r="G16" s="18"/>
      <c r="H16" s="29"/>
      <c r="I16" s="30">
        <f t="shared" si="0"/>
        <v>0</v>
      </c>
      <c r="J16" s="22"/>
      <c r="ZZ16" t="s">
        <v>14</v>
      </c>
      <c r="AAA16" s="5" t="s">
        <v>46</v>
      </c>
    </row>
    <row r="17" spans="1:703" ht="15" customHeight="1">
      <c r="A17" s="10" t="s">
        <v>47</v>
      </c>
      <c r="B17" s="84" t="s">
        <v>48</v>
      </c>
      <c r="C17" s="84"/>
      <c r="D17" s="84"/>
      <c r="E17" s="21" t="s">
        <v>49</v>
      </c>
      <c r="F17" s="19">
        <v>1</v>
      </c>
      <c r="G17" s="19"/>
      <c r="H17" s="29"/>
      <c r="I17" s="30">
        <f t="shared" si="0"/>
        <v>0</v>
      </c>
      <c r="J17" s="22"/>
      <c r="ZZ17" t="s">
        <v>14</v>
      </c>
      <c r="AAA17" s="5" t="s">
        <v>50</v>
      </c>
    </row>
    <row r="18" spans="1:703" ht="15" customHeight="1">
      <c r="A18" s="10" t="s">
        <v>51</v>
      </c>
      <c r="B18" s="84" t="s">
        <v>52</v>
      </c>
      <c r="C18" s="84"/>
      <c r="D18" s="84"/>
      <c r="E18" s="21" t="s">
        <v>53</v>
      </c>
      <c r="F18" s="18">
        <v>3</v>
      </c>
      <c r="G18" s="18"/>
      <c r="H18" s="29"/>
      <c r="I18" s="30">
        <f t="shared" si="0"/>
        <v>0</v>
      </c>
      <c r="J18" s="22"/>
      <c r="ZZ18" t="s">
        <v>14</v>
      </c>
      <c r="AAA18" s="5" t="s">
        <v>54</v>
      </c>
    </row>
    <row r="19" spans="1:703" ht="15" customHeight="1">
      <c r="A19" s="10" t="s">
        <v>55</v>
      </c>
      <c r="B19" s="84" t="s">
        <v>56</v>
      </c>
      <c r="C19" s="84"/>
      <c r="D19" s="84"/>
      <c r="E19" s="21" t="s">
        <v>53</v>
      </c>
      <c r="F19" s="19">
        <v>2</v>
      </c>
      <c r="G19" s="19"/>
      <c r="H19" s="29"/>
      <c r="I19" s="30">
        <f t="shared" si="0"/>
        <v>0</v>
      </c>
      <c r="J19" s="22"/>
      <c r="ZZ19" t="s">
        <v>14</v>
      </c>
      <c r="AAA19" s="5" t="s">
        <v>57</v>
      </c>
    </row>
    <row r="20" spans="1:703" ht="15" customHeight="1">
      <c r="A20" s="8" t="s">
        <v>58</v>
      </c>
      <c r="B20" s="78" t="s">
        <v>59</v>
      </c>
      <c r="C20" s="78"/>
      <c r="D20" s="78"/>
      <c r="E20" s="21" t="s">
        <v>42</v>
      </c>
      <c r="F20" s="19">
        <v>104</v>
      </c>
      <c r="G20" s="19"/>
      <c r="H20" s="29"/>
      <c r="I20" s="30">
        <f t="shared" si="0"/>
        <v>0</v>
      </c>
      <c r="J20" s="22"/>
      <c r="ZZ20" t="s">
        <v>14</v>
      </c>
      <c r="AAA20" s="5" t="s">
        <v>60</v>
      </c>
    </row>
    <row r="21" spans="1:703" ht="15" customHeight="1">
      <c r="A21" s="15" t="s">
        <v>61</v>
      </c>
      <c r="B21" s="76" t="s">
        <v>62</v>
      </c>
      <c r="C21" s="76"/>
      <c r="D21" s="76"/>
      <c r="E21" s="76"/>
      <c r="F21" s="76"/>
      <c r="G21" s="76"/>
      <c r="H21" s="79"/>
      <c r="I21" s="79"/>
      <c r="J21" s="22"/>
      <c r="ZZ21" t="s">
        <v>10</v>
      </c>
      <c r="AAA21" s="5"/>
    </row>
    <row r="22" spans="1:703" ht="15" customHeight="1">
      <c r="A22" s="6" t="s">
        <v>63</v>
      </c>
      <c r="B22" s="77" t="s">
        <v>64</v>
      </c>
      <c r="C22" s="57"/>
      <c r="D22" s="57"/>
      <c r="E22" s="21" t="s">
        <v>49</v>
      </c>
      <c r="F22" s="19">
        <v>1</v>
      </c>
      <c r="G22" s="19"/>
      <c r="H22" s="29"/>
      <c r="I22" s="30">
        <f t="shared" si="0"/>
        <v>0</v>
      </c>
      <c r="J22" s="22"/>
      <c r="ZZ22" t="s">
        <v>14</v>
      </c>
      <c r="AAA22" s="5" t="s">
        <v>65</v>
      </c>
    </row>
    <row r="23" spans="1:703">
      <c r="A23" s="7"/>
      <c r="B23" s="7"/>
      <c r="C23" s="7"/>
      <c r="D23" s="7"/>
      <c r="E23" s="26"/>
      <c r="F23" s="26"/>
      <c r="G23" s="26"/>
      <c r="H23" s="26"/>
      <c r="I23" s="26"/>
    </row>
    <row r="24" spans="1:703">
      <c r="B24" s="73" t="s">
        <v>66</v>
      </c>
      <c r="C24" s="85"/>
      <c r="D24" s="85"/>
      <c r="E24" s="63">
        <f>SUBTOTAL(109,I2:I22)</f>
        <v>0</v>
      </c>
      <c r="F24" s="63"/>
      <c r="G24" s="63"/>
      <c r="H24" s="63"/>
      <c r="I24" s="64"/>
      <c r="ZZ24" t="s">
        <v>67</v>
      </c>
    </row>
    <row r="25" spans="1:703">
      <c r="A25" s="12" t="s">
        <v>68</v>
      </c>
      <c r="B25" s="67" t="str">
        <f>CONCATENATE("TVA (",A25,"%)")</f>
        <v>TVA (20%)</v>
      </c>
      <c r="C25" s="68"/>
      <c r="D25" s="69"/>
      <c r="E25" s="61">
        <f>E24*0.2</f>
        <v>0</v>
      </c>
      <c r="F25" s="61"/>
      <c r="G25" s="61"/>
      <c r="H25" s="61"/>
      <c r="I25" s="62"/>
      <c r="ZZ25" t="s">
        <v>69</v>
      </c>
    </row>
    <row r="26" spans="1:703">
      <c r="B26" s="70" t="s">
        <v>70</v>
      </c>
      <c r="C26" s="71"/>
      <c r="D26" s="72"/>
      <c r="E26" s="65">
        <f>E24*1.2</f>
        <v>0</v>
      </c>
      <c r="F26" s="65"/>
      <c r="G26" s="65"/>
      <c r="H26" s="65"/>
      <c r="I26" s="66"/>
      <c r="ZZ26" t="s">
        <v>71</v>
      </c>
    </row>
    <row r="28" spans="1:703" ht="30" customHeight="1">
      <c r="B28" s="37" t="s">
        <v>72</v>
      </c>
      <c r="C28" s="38"/>
      <c r="D28" s="39"/>
      <c r="E28" s="40">
        <f>E24*66%</f>
        <v>0</v>
      </c>
      <c r="F28" s="41"/>
      <c r="G28" s="41"/>
      <c r="H28" s="41"/>
      <c r="I28" s="42"/>
    </row>
    <row r="29" spans="1:703" ht="30" customHeight="1">
      <c r="B29" s="58" t="s">
        <v>73</v>
      </c>
      <c r="C29" s="59"/>
      <c r="D29" s="60"/>
      <c r="E29" s="51">
        <f>E30-E28</f>
        <v>0</v>
      </c>
      <c r="F29" s="52"/>
      <c r="G29" s="52"/>
      <c r="H29" s="52"/>
      <c r="I29" s="53"/>
    </row>
    <row r="30" spans="1:703" ht="30" customHeight="1">
      <c r="B30" s="33" t="s">
        <v>74</v>
      </c>
      <c r="C30" s="34"/>
      <c r="D30" s="43"/>
      <c r="E30" s="44">
        <f>E26*66%</f>
        <v>0</v>
      </c>
      <c r="F30" s="45"/>
      <c r="G30" s="45"/>
      <c r="H30" s="45"/>
      <c r="I30" s="46"/>
    </row>
    <row r="31" spans="1:703" ht="30" customHeight="1">
      <c r="E31" s="13"/>
      <c r="F31" s="13"/>
      <c r="G31" s="13"/>
      <c r="H31" s="13"/>
    </row>
    <row r="32" spans="1:703" ht="30" customHeight="1">
      <c r="B32" s="37" t="s">
        <v>75</v>
      </c>
      <c r="C32" s="38"/>
      <c r="D32" s="38"/>
      <c r="E32" s="47">
        <f>E24*34%</f>
        <v>0</v>
      </c>
      <c r="F32" s="47"/>
      <c r="G32" s="47"/>
      <c r="H32" s="47"/>
      <c r="I32" s="48"/>
    </row>
    <row r="33" spans="2:9" ht="30" customHeight="1">
      <c r="B33" s="49" t="s">
        <v>73</v>
      </c>
      <c r="C33" s="50"/>
      <c r="D33" s="50"/>
      <c r="E33" s="51">
        <f>E34-E32</f>
        <v>0</v>
      </c>
      <c r="F33" s="52"/>
      <c r="G33" s="52"/>
      <c r="H33" s="52"/>
      <c r="I33" s="53"/>
    </row>
    <row r="34" spans="2:9" ht="30" customHeight="1">
      <c r="B34" s="33" t="s">
        <v>76</v>
      </c>
      <c r="C34" s="34"/>
      <c r="D34" s="34"/>
      <c r="E34" s="35">
        <f>E26*34%</f>
        <v>0</v>
      </c>
      <c r="F34" s="35"/>
      <c r="G34" s="35"/>
      <c r="H34" s="35"/>
      <c r="I34" s="36"/>
    </row>
  </sheetData>
  <mergeCells count="49">
    <mergeCell ref="E14:G14"/>
    <mergeCell ref="H14:I14"/>
    <mergeCell ref="E21:G21"/>
    <mergeCell ref="H21:I21"/>
    <mergeCell ref="B29:D29"/>
    <mergeCell ref="E29:I29"/>
    <mergeCell ref="E25:I25"/>
    <mergeCell ref="E24:I24"/>
    <mergeCell ref="E26:I26"/>
    <mergeCell ref="B25:D25"/>
    <mergeCell ref="B26:D26"/>
    <mergeCell ref="B22:D22"/>
    <mergeCell ref="B24:D24"/>
    <mergeCell ref="B17:D17"/>
    <mergeCell ref="B18:D18"/>
    <mergeCell ref="B19:D19"/>
    <mergeCell ref="E3:G3"/>
    <mergeCell ref="H3:I3"/>
    <mergeCell ref="E4:G4"/>
    <mergeCell ref="H4:I4"/>
    <mergeCell ref="E7:G7"/>
    <mergeCell ref="H7:I7"/>
    <mergeCell ref="B20:D20"/>
    <mergeCell ref="B21:D21"/>
    <mergeCell ref="B12:D12"/>
    <mergeCell ref="B13:D13"/>
    <mergeCell ref="B14:D14"/>
    <mergeCell ref="B15:D15"/>
    <mergeCell ref="B16:D16"/>
    <mergeCell ref="B7:D7"/>
    <mergeCell ref="B8:D8"/>
    <mergeCell ref="B9:D9"/>
    <mergeCell ref="B10:D10"/>
    <mergeCell ref="B11:D11"/>
    <mergeCell ref="B1:D1"/>
    <mergeCell ref="B3:D3"/>
    <mergeCell ref="B4:D4"/>
    <mergeCell ref="B5:D5"/>
    <mergeCell ref="B6:D6"/>
    <mergeCell ref="B34:D34"/>
    <mergeCell ref="E34:I34"/>
    <mergeCell ref="B28:D28"/>
    <mergeCell ref="E28:I28"/>
    <mergeCell ref="B30:D30"/>
    <mergeCell ref="E30:I30"/>
    <mergeCell ref="B32:D32"/>
    <mergeCell ref="E32:I32"/>
    <mergeCell ref="B33:D33"/>
    <mergeCell ref="E33:I33"/>
  </mergeCells>
  <printOptions horizontalCentered="1"/>
  <pageMargins left="0.06" right="0.06" top="0.06" bottom="0.06" header="0.76" footer="0.76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90c7e47-59ac-420d-bd09-799309bacd0a" xsi:nil="true"/>
    <lcf76f155ced4ddcb4097134ff3c332f xmlns="07b86152-5454-4c29-b148-b8a79c7b536b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C072A512546544897446AF96D363AB8" ma:contentTypeVersion="10" ma:contentTypeDescription="Crée un document." ma:contentTypeScope="" ma:versionID="4bf546291f808852132f7678817f0064">
  <xsd:schema xmlns:xsd="http://www.w3.org/2001/XMLSchema" xmlns:xs="http://www.w3.org/2001/XMLSchema" xmlns:p="http://schemas.microsoft.com/office/2006/metadata/properties" xmlns:ns2="07b86152-5454-4c29-b148-b8a79c7b536b" xmlns:ns3="c90c7e47-59ac-420d-bd09-799309bacd0a" targetNamespace="http://schemas.microsoft.com/office/2006/metadata/properties" ma:root="true" ma:fieldsID="fbad88668ab9c96780ee10cb4605777b" ns2:_="" ns3:_="">
    <xsd:import namespace="07b86152-5454-4c29-b148-b8a79c7b536b"/>
    <xsd:import namespace="c90c7e47-59ac-420d-bd09-799309bacd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b86152-5454-4c29-b148-b8a79c7b536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48af4f9d-9adc-4f5a-b84e-6fc4270238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0c7e47-59ac-420d-bd09-799309bacd0a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78371b0-47ab-499c-992b-c68f9e4b29de}" ma:internalName="TaxCatchAll" ma:showField="CatchAllData" ma:web="c90c7e47-59ac-420d-bd09-799309bacd0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10B2512-9349-4DDC-A7E3-5A82583F9A2F}"/>
</file>

<file path=customXml/itemProps2.xml><?xml version="1.0" encoding="utf-8"?>
<ds:datastoreItem xmlns:ds="http://schemas.openxmlformats.org/officeDocument/2006/customXml" ds:itemID="{9905C8A1-4AA0-4723-B689-A895F03EFFDC}"/>
</file>

<file path=customXml/itemProps3.xml><?xml version="1.0" encoding="utf-8"?>
<ds:datastoreItem xmlns:ds="http://schemas.openxmlformats.org/officeDocument/2006/customXml" ds:itemID="{09090E4F-9CC3-4999-A013-13FA1DDDE71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nathalie.estival</dc:creator>
  <cp:keywords/>
  <dc:description/>
  <cp:lastModifiedBy>Deshoulieres Elodie</cp:lastModifiedBy>
  <cp:revision/>
  <dcterms:created xsi:type="dcterms:W3CDTF">2025-10-02T07:54:43Z</dcterms:created>
  <dcterms:modified xsi:type="dcterms:W3CDTF">2025-10-06T08:15:37Z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0x010100AC072A512546544897446AF96D363AB8</vt:lpwstr>
  </property>
  <property fmtid="{D5CDD505-2E9C-101B-9397-08002B2CF9AE}" pid="3" name="MediaServiceImageTags">
    <vt:lpwstr/>
  </property>
</Properties>
</file>